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/Users/b747_fixer/Desktop/"/>
    </mc:Choice>
  </mc:AlternateContent>
  <xr:revisionPtr revIDLastSave="0" documentId="8_{FB0DF048-040C-BB43-9D6D-DCE6AF490DB3}" xr6:coauthVersionLast="47" xr6:coauthVersionMax="47" xr10:uidLastSave="{00000000-0000-0000-0000-000000000000}"/>
  <bookViews>
    <workbookView xWindow="0" yWindow="600" windowWidth="19420" windowHeight="10300" activeTab="1" xr2:uid="{00000000-000D-0000-FFFF-FFFF00000000}"/>
  </bookViews>
  <sheets>
    <sheet name="Budget to Actual 2025" sheetId="3" r:id="rId1"/>
    <sheet name="Financial Statemen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C8" i="3"/>
  <c r="D36" i="3"/>
  <c r="C4" i="3"/>
  <c r="C6" i="3"/>
  <c r="B10" i="3" l="1"/>
  <c r="C23" i="2"/>
  <c r="C10" i="3" l="1"/>
  <c r="C8" i="2" l="1"/>
  <c r="C37" i="3" l="1"/>
  <c r="B37" i="3" l="1"/>
  <c r="D35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6" i="3"/>
  <c r="D5" i="3"/>
  <c r="D4" i="3"/>
  <c r="B39" i="3" l="1"/>
  <c r="C39" i="3"/>
  <c r="D37" i="3"/>
  <c r="D10" i="3"/>
  <c r="C25" i="2" l="1"/>
  <c r="C27" i="2" s="1"/>
  <c r="C14" i="2" l="1"/>
</calcChain>
</file>

<file path=xl/sharedStrings.xml><?xml version="1.0" encoding="utf-8"?>
<sst xmlns="http://schemas.openxmlformats.org/spreadsheetml/2006/main" count="58" uniqueCount="58">
  <si>
    <r>
      <rPr>
        <sz val="11"/>
        <rFont val="Calibri"/>
        <family val="2"/>
      </rPr>
      <t>Category</t>
    </r>
  </si>
  <si>
    <r>
      <rPr>
        <sz val="11"/>
        <rFont val="Calibri"/>
        <family val="2"/>
      </rPr>
      <t>INCOME</t>
    </r>
  </si>
  <si>
    <r>
      <rPr>
        <sz val="11"/>
        <rFont val="Calibri"/>
        <family val="2"/>
      </rPr>
      <t>Total Income or Cash Receipts</t>
    </r>
  </si>
  <si>
    <r>
      <rPr>
        <sz val="11"/>
        <rFont val="Calibri"/>
        <family val="2"/>
      </rPr>
      <t>EXPENSES</t>
    </r>
  </si>
  <si>
    <r>
      <rPr>
        <sz val="11"/>
        <rFont val="Calibri"/>
        <family val="2"/>
      </rPr>
      <t>Accounting  and Reporting</t>
    </r>
  </si>
  <si>
    <r>
      <rPr>
        <sz val="11"/>
        <rFont val="Calibri"/>
        <family val="2"/>
      </rPr>
      <t>Holiday Decorations</t>
    </r>
  </si>
  <si>
    <r>
      <rPr>
        <sz val="11"/>
        <rFont val="Calibri"/>
        <family val="2"/>
      </rPr>
      <t>Insurance</t>
    </r>
  </si>
  <si>
    <r>
      <rPr>
        <sz val="11"/>
        <rFont val="Calibri"/>
        <family val="2"/>
      </rPr>
      <t>Landscaping Annual Maintenance</t>
    </r>
  </si>
  <si>
    <r>
      <rPr>
        <sz val="11"/>
        <rFont val="Calibri"/>
        <family val="2"/>
      </rPr>
      <t>Landscaping_Identified</t>
    </r>
  </si>
  <si>
    <r>
      <rPr>
        <sz val="11"/>
        <rFont val="Calibri"/>
        <family val="2"/>
      </rPr>
      <t>Landscaping_Unspecified</t>
    </r>
  </si>
  <si>
    <r>
      <rPr>
        <sz val="11"/>
        <rFont val="Calibri"/>
        <family val="2"/>
      </rPr>
      <t>Lawn Maintenance/Mowing</t>
    </r>
  </si>
  <si>
    <r>
      <rPr>
        <sz val="11"/>
        <rFont val="Calibri"/>
        <family val="2"/>
      </rPr>
      <t>Legal Services</t>
    </r>
  </si>
  <si>
    <r>
      <rPr>
        <sz val="11"/>
        <rFont val="Calibri"/>
        <family val="2"/>
      </rPr>
      <t>Office Supplies/Admin Exp</t>
    </r>
  </si>
  <si>
    <r>
      <rPr>
        <sz val="11"/>
        <rFont val="Calibri"/>
        <family val="2"/>
      </rPr>
      <t>Property Maint--Entrance Walls repairs</t>
    </r>
  </si>
  <si>
    <r>
      <rPr>
        <sz val="11"/>
        <rFont val="Calibri"/>
        <family val="2"/>
      </rPr>
      <t>Property Maint--Electrical Repair</t>
    </r>
  </si>
  <si>
    <r>
      <rPr>
        <sz val="11"/>
        <rFont val="Calibri"/>
        <family val="2"/>
      </rPr>
      <t>Property Maint--Fountain Maint &amp; Repairs</t>
    </r>
  </si>
  <si>
    <r>
      <rPr>
        <sz val="11"/>
        <rFont val="Calibri"/>
        <family val="2"/>
      </rPr>
      <t>Property Maint--Light bulbs and misc repairs</t>
    </r>
  </si>
  <si>
    <r>
      <rPr>
        <sz val="11"/>
        <rFont val="Calibri"/>
        <family val="2"/>
      </rPr>
      <t>Property Maint--Stop Signs/street signs</t>
    </r>
  </si>
  <si>
    <r>
      <rPr>
        <sz val="11"/>
        <rFont val="Calibri"/>
        <family val="2"/>
      </rPr>
      <t>Utilities</t>
    </r>
  </si>
  <si>
    <r>
      <rPr>
        <sz val="11"/>
        <rFont val="Calibri"/>
        <family val="2"/>
      </rPr>
      <t>Total Expenses or Disbursements</t>
    </r>
  </si>
  <si>
    <r>
      <rPr>
        <sz val="11"/>
        <rFont val="Calibri"/>
        <family val="2"/>
      </rPr>
      <t>Income Less Expenses</t>
    </r>
  </si>
  <si>
    <t>Web Design &amp; Maintenance</t>
  </si>
  <si>
    <t>Property Maint--Guard Shack Windows/Door</t>
  </si>
  <si>
    <t>Property Maint--Sprinkler System</t>
  </si>
  <si>
    <t>Variance</t>
  </si>
  <si>
    <t>Property Maint--Pressure Washing</t>
  </si>
  <si>
    <t>ASSETS</t>
  </si>
  <si>
    <t>TOTAL ASSETS</t>
  </si>
  <si>
    <t>LIABILITIES</t>
  </si>
  <si>
    <t>NET ASSETS</t>
  </si>
  <si>
    <t>Cash Increase/Decrease</t>
  </si>
  <si>
    <t>Chapel Creek Homeowners Association</t>
  </si>
  <si>
    <t>Money Market</t>
  </si>
  <si>
    <t>Business Checking</t>
  </si>
  <si>
    <t>Cash Balance 12/31/24</t>
  </si>
  <si>
    <t xml:space="preserve">Miscellaneous-Unspecified </t>
  </si>
  <si>
    <t>Chapel Creek Homeowners' Association Income and Expense Report, Budget to Actual
For the period January 1, 2025 through December 31, 2025</t>
  </si>
  <si>
    <t>2025 Budget</t>
  </si>
  <si>
    <t>2025 Actual</t>
  </si>
  <si>
    <t>Property Maint - Walkway to Southern Estates</t>
  </si>
  <si>
    <t>Annual Dues Received in 2025 for  2025</t>
  </si>
  <si>
    <t>Annual Dues Received in 2025 for  2026</t>
  </si>
  <si>
    <t>Annual Meeting Room Rental</t>
  </si>
  <si>
    <t>Property Maint--Guard Shack Painting</t>
  </si>
  <si>
    <t>Property Maint--Guard Shack Roof Repair</t>
  </si>
  <si>
    <t>Lien Repayments</t>
  </si>
  <si>
    <t>Statement of Financial Position as of December 31, 2025</t>
  </si>
  <si>
    <t>Edward Jones</t>
  </si>
  <si>
    <t>Adjusted Cash Balance 12/31/24</t>
  </si>
  <si>
    <t>Cash Balance 12/31/25</t>
  </si>
  <si>
    <t>Returned Check Fee</t>
  </si>
  <si>
    <t>check 2167</t>
  </si>
  <si>
    <t>check 2169</t>
  </si>
  <si>
    <t>Silver Creek Water buyout reimbursement</t>
  </si>
  <si>
    <t>Interest</t>
  </si>
  <si>
    <t>Final Stmt  Checks Not Cleared</t>
  </si>
  <si>
    <t>Final Stmt Checks Not Cleared</t>
  </si>
  <si>
    <t>2026 Dues Received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</si>
</sst>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\$\ #,##0"/>
    <numFmt numFmtId="166" formatCode="\$#,##0_);[Red]\(\$#,##0\)"/>
    <numFmt numFmtId="167" formatCode="&quot;$&quot;#,##0.00"/>
  </numFmts>
  <fonts count="10" x14ac:knownFonts="1">
    <font>
      <sz val="10"/>
      <color rgb="FF000000"/>
      <name val="Times New Roman"/>
      <charset val="204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00B0F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mediumDashed">
        <color rgb="FF0070C0"/>
      </top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2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164" fontId="2" fillId="0" borderId="1" xfId="0" applyNumberFormat="1" applyFont="1" applyBorder="1" applyAlignment="1">
      <alignment horizontal="right" vertical="top" shrinkToFit="1"/>
    </xf>
    <xf numFmtId="166" fontId="3" fillId="2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Border="1" applyAlignment="1">
      <alignment shrinkToFit="1"/>
    </xf>
    <xf numFmtId="0" fontId="4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shrinkToFit="1"/>
    </xf>
    <xf numFmtId="165" fontId="2" fillId="2" borderId="1" xfId="0" applyNumberFormat="1" applyFont="1" applyFill="1" applyBorder="1" applyAlignment="1">
      <alignment horizontal="right" shrinkToFit="1"/>
    </xf>
    <xf numFmtId="164" fontId="2" fillId="2" borderId="1" xfId="0" applyNumberFormat="1" applyFont="1" applyFill="1" applyBorder="1" applyAlignment="1">
      <alignment shrinkToFit="1"/>
    </xf>
    <xf numFmtId="3" fontId="0" fillId="0" borderId="1" xfId="0" applyNumberFormat="1" applyBorder="1" applyAlignment="1">
      <alignment horizontal="left" wrapText="1"/>
    </xf>
    <xf numFmtId="3" fontId="2" fillId="0" borderId="1" xfId="0" applyNumberFormat="1" applyFont="1" applyBorder="1" applyAlignment="1">
      <alignment shrinkToFit="1"/>
    </xf>
    <xf numFmtId="0" fontId="0" fillId="0" borderId="0" xfId="0"/>
    <xf numFmtId="0" fontId="0" fillId="4" borderId="0" xfId="0" applyFill="1"/>
    <xf numFmtId="167" fontId="0" fillId="0" borderId="0" xfId="0" applyNumberFormat="1"/>
    <xf numFmtId="167" fontId="0" fillId="0" borderId="0" xfId="0" applyNumberFormat="1" applyAlignment="1">
      <alignment horizontal="right"/>
    </xf>
    <xf numFmtId="167" fontId="0" fillId="0" borderId="2" xfId="0" applyNumberFormat="1" applyBorder="1"/>
    <xf numFmtId="0" fontId="0" fillId="5" borderId="0" xfId="0" applyFill="1"/>
    <xf numFmtId="0" fontId="7" fillId="4" borderId="0" xfId="0" applyFont="1" applyFill="1"/>
    <xf numFmtId="167" fontId="0" fillId="0" borderId="3" xfId="0" applyNumberFormat="1" applyBorder="1"/>
    <xf numFmtId="167" fontId="0" fillId="0" borderId="4" xfId="0" applyNumberFormat="1" applyBorder="1"/>
    <xf numFmtId="167" fontId="0" fillId="0" borderId="5" xfId="0" applyNumberFormat="1" applyBorder="1"/>
    <xf numFmtId="0" fontId="6" fillId="0" borderId="0" xfId="0" applyFont="1"/>
    <xf numFmtId="0" fontId="8" fillId="0" borderId="6" xfId="0" applyFont="1" applyBorder="1"/>
    <xf numFmtId="167" fontId="0" fillId="0" borderId="7" xfId="0" applyNumberFormat="1" applyBorder="1"/>
    <xf numFmtId="0" fontId="0" fillId="6" borderId="0" xfId="0" applyFill="1"/>
    <xf numFmtId="0" fontId="5" fillId="0" borderId="0" xfId="0" applyFont="1"/>
    <xf numFmtId="0" fontId="5" fillId="4" borderId="0" xfId="0" applyFont="1" applyFill="1"/>
    <xf numFmtId="3" fontId="2" fillId="0" borderId="1" xfId="0" applyNumberFormat="1" applyFont="1" applyBorder="1" applyAlignment="1">
      <alignment vertical="top" shrinkToFit="1"/>
    </xf>
    <xf numFmtId="1" fontId="2" fillId="0" borderId="1" xfId="0" applyNumberFormat="1" applyFont="1" applyBorder="1" applyAlignment="1">
      <alignment vertical="top" shrinkToFi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9" fillId="0" borderId="0" xfId="0" applyFont="1" applyAlignment="1">
      <alignment horizontal="left" vertical="top"/>
    </xf>
    <xf numFmtId="38" fontId="1" fillId="0" borderId="1" xfId="0" applyNumberFormat="1" applyFont="1" applyBorder="1" applyAlignment="1">
      <alignment horizontal="right" vertical="top" shrinkToFi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3" fontId="2" fillId="0" borderId="0" xfId="0" applyNumberFormat="1" applyFont="1" applyAlignment="1">
      <alignment horizontal="right" vertical="top" indent="10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1591196</xdr:colOff>
      <xdr:row>0</xdr:row>
      <xdr:rowOff>418834</xdr:rowOff>
    </xdr:from>
    <xdr:ext cx="132080" cy="104139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55B67343-5BFA-414C-A6B1-C740378EE938}"/>
            </a:ext>
          </a:extLst>
        </xdr:cNvPr>
        <xdr:cNvSpPr/>
      </xdr:nvSpPr>
      <xdr:spPr>
        <a:xfrm>
          <a:off x="1591196" y="418834"/>
          <a:ext cx="132080" cy="104139"/>
        </a:xfrm>
        <a:custGeom>
          <a:avLst/>
          <a:gdLst/>
          <a:ahLst/>
          <a:cxnLst/>
          <a:rect l="0" t="0" r="0" b="0"/>
          <a:pathLst>
            <a:path w="132080" h="104139">
              <a:moveTo>
                <a:pt x="65950" y="0"/>
              </a:moveTo>
              <a:lnTo>
                <a:pt x="64919" y="38052"/>
              </a:lnTo>
              <a:lnTo>
                <a:pt x="57706" y="71246"/>
              </a:lnTo>
              <a:lnTo>
                <a:pt x="38127" y="94725"/>
              </a:lnTo>
              <a:lnTo>
                <a:pt x="0" y="103631"/>
              </a:lnTo>
              <a:lnTo>
                <a:pt x="131901" y="103631"/>
              </a:lnTo>
              <a:lnTo>
                <a:pt x="93773" y="94725"/>
              </a:lnTo>
              <a:lnTo>
                <a:pt x="74194" y="71246"/>
              </a:lnTo>
              <a:lnTo>
                <a:pt x="66980" y="38052"/>
              </a:lnTo>
              <a:lnTo>
                <a:pt x="65950" y="0"/>
              </a:lnTo>
              <a:close/>
            </a:path>
          </a:pathLst>
        </a:custGeom>
        <a:solidFill>
          <a:srgbClr val="C036C4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D4F19-3E44-4DBD-B2A0-46E9D317CCA0}">
  <sheetPr>
    <pageSetUpPr fitToPage="1"/>
  </sheetPr>
  <dimension ref="A1:F39"/>
  <sheetViews>
    <sheetView topLeftCell="A7" zoomScale="84" workbookViewId="0">
      <selection activeCell="B8" sqref="B8"/>
    </sheetView>
  </sheetViews>
  <sheetFormatPr baseColWidth="10" defaultColWidth="9" defaultRowHeight="13" x14ac:dyDescent="0.15"/>
  <cols>
    <col min="1" max="1" width="33.3984375" customWidth="1"/>
    <col min="2" max="3" width="17" customWidth="1"/>
    <col min="4" max="4" width="23.796875" customWidth="1"/>
  </cols>
  <sheetData>
    <row r="1" spans="1:6" x14ac:dyDescent="0.15">
      <c r="A1" s="42" t="s">
        <v>36</v>
      </c>
      <c r="B1" s="43"/>
      <c r="C1" s="43"/>
      <c r="D1" s="43"/>
    </row>
    <row r="2" spans="1:6" ht="16" x14ac:dyDescent="0.15">
      <c r="A2" s="1" t="s">
        <v>0</v>
      </c>
      <c r="B2" s="2" t="s">
        <v>37</v>
      </c>
      <c r="C2" s="3" t="s">
        <v>38</v>
      </c>
      <c r="D2" s="4" t="s">
        <v>24</v>
      </c>
    </row>
    <row r="3" spans="1:6" ht="15" x14ac:dyDescent="0.15">
      <c r="A3" s="44" t="s">
        <v>1</v>
      </c>
      <c r="B3" s="44"/>
      <c r="C3" s="44"/>
      <c r="D3" s="44"/>
    </row>
    <row r="4" spans="1:6" ht="37.5" customHeight="1" x14ac:dyDescent="0.15">
      <c r="A4" s="6" t="s">
        <v>40</v>
      </c>
      <c r="B4" s="7">
        <v>45600</v>
      </c>
      <c r="C4" s="7">
        <f>(200+13600)</f>
        <v>13800</v>
      </c>
      <c r="D4" s="41">
        <f>C4-B4</f>
        <v>-31800</v>
      </c>
    </row>
    <row r="5" spans="1:6" ht="39.5" customHeight="1" x14ac:dyDescent="0.15">
      <c r="A5" s="6" t="s">
        <v>41</v>
      </c>
      <c r="B5" s="8"/>
      <c r="C5" s="7">
        <v>15600</v>
      </c>
      <c r="D5" s="41">
        <f t="shared" ref="D5:D36" si="0">C5-B5</f>
        <v>15600</v>
      </c>
    </row>
    <row r="6" spans="1:6" ht="24.5" customHeight="1" x14ac:dyDescent="0.15">
      <c r="A6" s="6" t="s">
        <v>45</v>
      </c>
      <c r="B6" s="8"/>
      <c r="C6" s="7">
        <f>SUM(840+920)</f>
        <v>1760</v>
      </c>
      <c r="D6" s="41">
        <f t="shared" si="0"/>
        <v>1760</v>
      </c>
    </row>
    <row r="7" spans="1:6" ht="37.5" customHeight="1" x14ac:dyDescent="0.15">
      <c r="A7" s="6" t="s">
        <v>53</v>
      </c>
      <c r="B7" s="8"/>
      <c r="C7" s="7">
        <v>4720</v>
      </c>
      <c r="D7" s="41"/>
    </row>
    <row r="8" spans="1:6" ht="21.5" customHeight="1" x14ac:dyDescent="0.15">
      <c r="A8" s="6" t="s">
        <v>54</v>
      </c>
      <c r="B8" s="8">
        <v>0</v>
      </c>
      <c r="C8" s="7">
        <f>610+464.5</f>
        <v>1074.5</v>
      </c>
      <c r="D8" s="41"/>
    </row>
    <row r="9" spans="1:6" ht="15" x14ac:dyDescent="0.15">
      <c r="A9" s="37"/>
      <c r="B9" s="9"/>
      <c r="C9" s="39"/>
      <c r="D9" s="41"/>
    </row>
    <row r="10" spans="1:6" ht="24" customHeight="1" x14ac:dyDescent="0.15">
      <c r="A10" s="6" t="s">
        <v>2</v>
      </c>
      <c r="B10" s="10">
        <f>SUM(B4:B9)</f>
        <v>45600</v>
      </c>
      <c r="C10" s="10">
        <f>SUM(C4:C9)</f>
        <v>36954.5</v>
      </c>
      <c r="D10" s="41">
        <f t="shared" si="0"/>
        <v>-8645.5</v>
      </c>
    </row>
    <row r="11" spans="1:6" ht="15" x14ac:dyDescent="0.15">
      <c r="A11" s="44" t="s">
        <v>3</v>
      </c>
      <c r="B11" s="44"/>
      <c r="C11" s="44"/>
      <c r="D11" s="44"/>
    </row>
    <row r="12" spans="1:6" ht="23.5" customHeight="1" x14ac:dyDescent="0.15">
      <c r="A12" s="6" t="s">
        <v>4</v>
      </c>
      <c r="B12" s="8">
        <v>425</v>
      </c>
      <c r="C12" s="8">
        <v>1542</v>
      </c>
      <c r="D12" s="41">
        <f>C12-B12</f>
        <v>1117</v>
      </c>
    </row>
    <row r="13" spans="1:6" ht="29" customHeight="1" x14ac:dyDescent="0.15">
      <c r="A13" s="6" t="s">
        <v>5</v>
      </c>
      <c r="B13" s="7">
        <v>5000</v>
      </c>
      <c r="C13" s="7">
        <v>2500</v>
      </c>
      <c r="D13" s="41">
        <f t="shared" si="0"/>
        <v>-2500</v>
      </c>
      <c r="F13" s="40"/>
    </row>
    <row r="14" spans="1:6" ht="16" x14ac:dyDescent="0.15">
      <c r="A14" s="6" t="s">
        <v>6</v>
      </c>
      <c r="B14" s="8">
        <v>2400</v>
      </c>
      <c r="C14" s="7">
        <v>2333</v>
      </c>
      <c r="D14" s="41">
        <f t="shared" si="0"/>
        <v>-67</v>
      </c>
    </row>
    <row r="15" spans="1:6" ht="18.5" customHeight="1" x14ac:dyDescent="0.2">
      <c r="A15" s="6" t="s">
        <v>7</v>
      </c>
      <c r="B15" s="12">
        <v>15500</v>
      </c>
      <c r="C15" s="14">
        <v>14850</v>
      </c>
      <c r="D15" s="41">
        <f t="shared" si="0"/>
        <v>-650</v>
      </c>
    </row>
    <row r="16" spans="1:6" ht="21.5" customHeight="1" x14ac:dyDescent="0.15">
      <c r="A16" s="6" t="s">
        <v>8</v>
      </c>
      <c r="B16" s="8">
        <v>2000</v>
      </c>
      <c r="C16" s="7">
        <v>1675</v>
      </c>
      <c r="D16" s="41">
        <f t="shared" si="0"/>
        <v>-325</v>
      </c>
    </row>
    <row r="17" spans="1:4" ht="27.5" customHeight="1" x14ac:dyDescent="0.15">
      <c r="A17" s="6" t="s">
        <v>9</v>
      </c>
      <c r="B17" s="7">
        <v>2000</v>
      </c>
      <c r="C17" s="17"/>
      <c r="D17" s="41">
        <f t="shared" si="0"/>
        <v>-2000</v>
      </c>
    </row>
    <row r="18" spans="1:4" ht="29" customHeight="1" x14ac:dyDescent="0.15">
      <c r="A18" s="6" t="s">
        <v>10</v>
      </c>
      <c r="B18" s="7">
        <v>4700</v>
      </c>
      <c r="C18" s="7">
        <v>2765.11</v>
      </c>
      <c r="D18" s="41">
        <f t="shared" si="0"/>
        <v>-1934.8899999999999</v>
      </c>
    </row>
    <row r="19" spans="1:4" ht="16" x14ac:dyDescent="0.2">
      <c r="A19" s="6" t="s">
        <v>11</v>
      </c>
      <c r="B19" s="12">
        <v>9000</v>
      </c>
      <c r="C19" s="18">
        <v>4695</v>
      </c>
      <c r="D19" s="41">
        <f t="shared" si="0"/>
        <v>-4305</v>
      </c>
    </row>
    <row r="20" spans="1:4" ht="16" customHeight="1" x14ac:dyDescent="0.2">
      <c r="A20" s="6" t="s">
        <v>12</v>
      </c>
      <c r="B20" s="7">
        <v>1600</v>
      </c>
      <c r="C20" s="18">
        <v>839</v>
      </c>
      <c r="D20" s="41">
        <f t="shared" si="0"/>
        <v>-761</v>
      </c>
    </row>
    <row r="21" spans="1:4" ht="31" customHeight="1" x14ac:dyDescent="0.15">
      <c r="A21" s="6" t="s">
        <v>13</v>
      </c>
      <c r="B21" s="8">
        <v>0</v>
      </c>
      <c r="C21" s="7"/>
      <c r="D21" s="41">
        <f t="shared" si="0"/>
        <v>0</v>
      </c>
    </row>
    <row r="22" spans="1:4" ht="19.5" customHeight="1" x14ac:dyDescent="0.15">
      <c r="A22" s="6" t="s">
        <v>14</v>
      </c>
      <c r="B22" s="8">
        <v>3000</v>
      </c>
      <c r="C22" s="35">
        <v>540</v>
      </c>
      <c r="D22" s="41">
        <f t="shared" si="0"/>
        <v>-2460</v>
      </c>
    </row>
    <row r="23" spans="1:4" ht="28.5" customHeight="1" x14ac:dyDescent="0.15">
      <c r="A23" s="6" t="s">
        <v>22</v>
      </c>
      <c r="B23" s="8">
        <v>1500</v>
      </c>
      <c r="C23" s="7">
        <v>211</v>
      </c>
      <c r="D23" s="41">
        <f t="shared" si="0"/>
        <v>-1289</v>
      </c>
    </row>
    <row r="24" spans="1:4" ht="36.5" customHeight="1" x14ac:dyDescent="0.15">
      <c r="A24" s="6" t="s">
        <v>44</v>
      </c>
      <c r="B24" s="8"/>
      <c r="C24" s="7"/>
      <c r="D24" s="41">
        <f t="shared" si="0"/>
        <v>0</v>
      </c>
    </row>
    <row r="25" spans="1:4" ht="29.5" customHeight="1" x14ac:dyDescent="0.15">
      <c r="A25" s="6" t="s">
        <v>15</v>
      </c>
      <c r="B25" s="8">
        <v>900</v>
      </c>
      <c r="C25" s="7">
        <v>17</v>
      </c>
      <c r="D25" s="41">
        <f t="shared" si="0"/>
        <v>-883</v>
      </c>
    </row>
    <row r="26" spans="1:4" ht="31" customHeight="1" x14ac:dyDescent="0.2">
      <c r="A26" s="6" t="s">
        <v>16</v>
      </c>
      <c r="B26" s="36">
        <v>500</v>
      </c>
      <c r="C26" s="18"/>
      <c r="D26" s="41">
        <f t="shared" si="0"/>
        <v>-500</v>
      </c>
    </row>
    <row r="27" spans="1:4" ht="28.5" customHeight="1" x14ac:dyDescent="0.15">
      <c r="A27" s="6" t="s">
        <v>43</v>
      </c>
      <c r="B27" s="36">
        <v>350</v>
      </c>
      <c r="C27" s="7"/>
      <c r="D27" s="41">
        <f t="shared" si="0"/>
        <v>-350</v>
      </c>
    </row>
    <row r="28" spans="1:4" ht="23.5" customHeight="1" x14ac:dyDescent="0.2">
      <c r="A28" s="13" t="s">
        <v>25</v>
      </c>
      <c r="B28" s="12"/>
      <c r="C28" s="7"/>
      <c r="D28" s="41">
        <f t="shared" si="0"/>
        <v>0</v>
      </c>
    </row>
    <row r="29" spans="1:4" ht="32.5" customHeight="1" x14ac:dyDescent="0.15">
      <c r="A29" s="6" t="s">
        <v>17</v>
      </c>
      <c r="B29" s="8"/>
      <c r="C29" s="7"/>
      <c r="D29" s="41">
        <f t="shared" si="0"/>
        <v>0</v>
      </c>
    </row>
    <row r="30" spans="1:4" ht="21" customHeight="1" x14ac:dyDescent="0.15">
      <c r="A30" s="6" t="s">
        <v>23</v>
      </c>
      <c r="B30" s="8"/>
      <c r="C30" s="7"/>
      <c r="D30" s="41">
        <f t="shared" si="0"/>
        <v>0</v>
      </c>
    </row>
    <row r="31" spans="1:4" ht="31" customHeight="1" x14ac:dyDescent="0.15">
      <c r="A31" s="6" t="s">
        <v>39</v>
      </c>
      <c r="B31" s="8">
        <v>420</v>
      </c>
      <c r="C31" s="17"/>
      <c r="D31" s="41">
        <f t="shared" si="0"/>
        <v>-420</v>
      </c>
    </row>
    <row r="32" spans="1:4" ht="16" x14ac:dyDescent="0.15">
      <c r="A32" s="6" t="s">
        <v>18</v>
      </c>
      <c r="B32" s="7">
        <v>3200</v>
      </c>
      <c r="C32" s="7">
        <v>2395</v>
      </c>
      <c r="D32" s="41">
        <f t="shared" si="0"/>
        <v>-805</v>
      </c>
    </row>
    <row r="33" spans="1:4" ht="21.5" customHeight="1" x14ac:dyDescent="0.15">
      <c r="A33" s="13" t="s">
        <v>21</v>
      </c>
      <c r="B33" s="8">
        <v>400</v>
      </c>
      <c r="C33" s="7">
        <v>325</v>
      </c>
      <c r="D33" s="41">
        <f t="shared" si="0"/>
        <v>-75</v>
      </c>
    </row>
    <row r="34" spans="1:4" ht="25" customHeight="1" x14ac:dyDescent="0.15">
      <c r="A34" s="6" t="s">
        <v>42</v>
      </c>
      <c r="B34" s="8">
        <v>50</v>
      </c>
      <c r="C34" s="7">
        <v>50</v>
      </c>
      <c r="D34" s="41"/>
    </row>
    <row r="35" spans="1:4" ht="23.5" customHeight="1" x14ac:dyDescent="0.15">
      <c r="A35" s="6" t="s">
        <v>35</v>
      </c>
      <c r="B35" s="7">
        <v>1000</v>
      </c>
      <c r="C35" s="17"/>
      <c r="D35" s="41">
        <f t="shared" si="0"/>
        <v>-1000</v>
      </c>
    </row>
    <row r="36" spans="1:4" ht="15" x14ac:dyDescent="0.15">
      <c r="A36" s="37" t="s">
        <v>50</v>
      </c>
      <c r="B36" s="9"/>
      <c r="C36" s="38">
        <v>6</v>
      </c>
      <c r="D36" s="41">
        <f t="shared" si="0"/>
        <v>6</v>
      </c>
    </row>
    <row r="37" spans="1:4" ht="24" customHeight="1" x14ac:dyDescent="0.2">
      <c r="A37" s="3" t="s">
        <v>19</v>
      </c>
      <c r="B37" s="15">
        <f>SUM(B12:B36)</f>
        <v>53945</v>
      </c>
      <c r="C37" s="15">
        <f>SUM(C12:C36)</f>
        <v>34743.11</v>
      </c>
      <c r="D37" s="41">
        <f>SUM(D12:D36)</f>
        <v>-19201.89</v>
      </c>
    </row>
    <row r="38" spans="1:4" ht="15" x14ac:dyDescent="0.15">
      <c r="A38" s="45"/>
      <c r="B38" s="45"/>
      <c r="C38" s="45"/>
      <c r="D38" s="45"/>
    </row>
    <row r="39" spans="1:4" ht="19" customHeight="1" x14ac:dyDescent="0.2">
      <c r="A39" s="3" t="s">
        <v>20</v>
      </c>
      <c r="B39" s="11">
        <f>SUM(B10-B37)</f>
        <v>-8345</v>
      </c>
      <c r="C39" s="16">
        <f>SUM(C10-C37)</f>
        <v>2211.3899999999994</v>
      </c>
      <c r="D39" s="5"/>
    </row>
  </sheetData>
  <mergeCells count="4">
    <mergeCell ref="A1:D1"/>
    <mergeCell ref="A3:D3"/>
    <mergeCell ref="A11:D11"/>
    <mergeCell ref="A38:D38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69DA-42C8-4824-B908-718E446B2C21}">
  <dimension ref="A1:G29"/>
  <sheetViews>
    <sheetView tabSelected="1" workbookViewId="0">
      <selection activeCell="J8" sqref="J8"/>
    </sheetView>
  </sheetViews>
  <sheetFormatPr baseColWidth="10" defaultColWidth="9" defaultRowHeight="13" x14ac:dyDescent="0.15"/>
  <cols>
    <col min="1" max="1" width="42" customWidth="1"/>
    <col min="2" max="2" width="17" customWidth="1"/>
    <col min="3" max="3" width="15.19921875" customWidth="1"/>
  </cols>
  <sheetData>
    <row r="1" spans="1:7" x14ac:dyDescent="0.15">
      <c r="A1" s="19" t="s">
        <v>31</v>
      </c>
      <c r="B1" s="19"/>
      <c r="C1" s="19"/>
      <c r="D1" s="19"/>
      <c r="E1" s="19"/>
      <c r="F1" s="19"/>
      <c r="G1" s="19"/>
    </row>
    <row r="2" spans="1:7" x14ac:dyDescent="0.15">
      <c r="A2" s="33" t="s">
        <v>46</v>
      </c>
      <c r="B2" s="19"/>
      <c r="C2" s="19"/>
      <c r="D2" s="19"/>
      <c r="E2" s="19"/>
      <c r="F2" s="19"/>
      <c r="G2" s="19"/>
    </row>
    <row r="3" spans="1:7" x14ac:dyDescent="0.15">
      <c r="A3" s="19"/>
      <c r="B3" s="19"/>
      <c r="C3" s="19"/>
      <c r="D3" s="19"/>
      <c r="E3" s="19"/>
      <c r="F3" s="19"/>
      <c r="G3" s="19"/>
    </row>
    <row r="4" spans="1:7" x14ac:dyDescent="0.15">
      <c r="A4" s="20" t="s">
        <v>26</v>
      </c>
      <c r="B4" s="19"/>
      <c r="C4" s="19"/>
      <c r="D4" s="19"/>
      <c r="E4" s="19"/>
      <c r="F4" s="19"/>
      <c r="G4" s="19"/>
    </row>
    <row r="5" spans="1:7" x14ac:dyDescent="0.15">
      <c r="A5" s="19" t="s">
        <v>32</v>
      </c>
      <c r="B5" s="19"/>
      <c r="C5" s="21">
        <v>22977.13</v>
      </c>
      <c r="D5" s="19"/>
      <c r="E5" s="19"/>
      <c r="F5" s="19"/>
      <c r="G5" s="19"/>
    </row>
    <row r="6" spans="1:7" x14ac:dyDescent="0.15">
      <c r="A6" s="19" t="s">
        <v>33</v>
      </c>
      <c r="B6" s="19"/>
      <c r="C6" s="22">
        <v>48130.6</v>
      </c>
      <c r="D6" s="19"/>
      <c r="E6" s="19"/>
      <c r="F6" s="19"/>
      <c r="G6" s="19"/>
    </row>
    <row r="7" spans="1:7" ht="14" thickBot="1" x14ac:dyDescent="0.2">
      <c r="A7" s="33" t="s">
        <v>47</v>
      </c>
      <c r="B7" s="19"/>
      <c r="C7" s="22">
        <v>100464.5</v>
      </c>
      <c r="D7" s="19"/>
      <c r="E7" s="19"/>
      <c r="F7" s="19"/>
      <c r="G7" s="19"/>
    </row>
    <row r="8" spans="1:7" ht="15" thickTop="1" thickBot="1" x14ac:dyDescent="0.2">
      <c r="A8" s="20" t="s">
        <v>27</v>
      </c>
      <c r="B8" s="19"/>
      <c r="C8" s="23">
        <f>SUM(C5:C7)</f>
        <v>171572.22999999998</v>
      </c>
      <c r="D8" s="19"/>
      <c r="E8" s="19"/>
      <c r="F8" s="19"/>
      <c r="G8" s="19"/>
    </row>
    <row r="9" spans="1:7" ht="14" thickTop="1" x14ac:dyDescent="0.15">
      <c r="A9" s="24"/>
      <c r="B9" s="19"/>
      <c r="C9" s="21"/>
      <c r="D9" s="19"/>
      <c r="E9" s="19"/>
      <c r="F9" s="19"/>
      <c r="G9" s="19"/>
    </row>
    <row r="10" spans="1:7" ht="15" x14ac:dyDescent="0.2">
      <c r="A10" s="25" t="s">
        <v>28</v>
      </c>
      <c r="B10" s="19"/>
      <c r="C10" s="21"/>
      <c r="D10" s="19"/>
      <c r="E10" s="19"/>
      <c r="F10" s="19"/>
      <c r="G10" s="19"/>
    </row>
    <row r="11" spans="1:7" ht="14" thickBot="1" x14ac:dyDescent="0.2">
      <c r="A11" s="33" t="s">
        <v>57</v>
      </c>
      <c r="B11" s="19"/>
      <c r="C11" s="26">
        <v>15600</v>
      </c>
      <c r="D11" s="19"/>
      <c r="E11" s="19"/>
      <c r="F11" s="19"/>
      <c r="G11" s="19"/>
    </row>
    <row r="12" spans="1:7" x14ac:dyDescent="0.15">
      <c r="A12" s="19"/>
      <c r="B12" s="19"/>
      <c r="C12" s="21"/>
      <c r="D12" s="19"/>
      <c r="E12" s="19"/>
      <c r="F12" s="19"/>
      <c r="G12" s="19"/>
    </row>
    <row r="13" spans="1:7" x14ac:dyDescent="0.15">
      <c r="A13" s="19"/>
      <c r="B13" s="19"/>
      <c r="C13" s="21"/>
      <c r="D13" s="19"/>
      <c r="E13" s="19"/>
      <c r="F13" s="19"/>
      <c r="G13" s="19"/>
    </row>
    <row r="14" spans="1:7" ht="14" thickBot="1" x14ac:dyDescent="0.2">
      <c r="A14" s="20" t="s">
        <v>29</v>
      </c>
      <c r="B14" s="19"/>
      <c r="C14" s="27">
        <f>C8-C11</f>
        <v>155972.22999999998</v>
      </c>
      <c r="D14" s="19"/>
      <c r="E14" s="19"/>
      <c r="F14" s="19"/>
      <c r="G14" s="19"/>
    </row>
    <row r="15" spans="1:7" ht="14" thickTop="1" x14ac:dyDescent="0.15">
      <c r="A15" s="19"/>
      <c r="B15" s="19"/>
      <c r="C15" s="21"/>
      <c r="D15" s="19"/>
      <c r="E15" s="19"/>
      <c r="F15" s="19"/>
      <c r="G15" s="19"/>
    </row>
    <row r="16" spans="1:7" ht="14" thickBot="1" x14ac:dyDescent="0.2">
      <c r="A16" s="20"/>
      <c r="B16" s="19"/>
      <c r="C16" s="28"/>
      <c r="D16" s="19"/>
      <c r="E16" s="19"/>
      <c r="F16" s="19"/>
      <c r="G16" s="19"/>
    </row>
    <row r="17" spans="1:7" ht="17" thickTop="1" thickBot="1" x14ac:dyDescent="0.25">
      <c r="A17" s="29"/>
      <c r="B17" s="19"/>
      <c r="C17" s="21"/>
      <c r="D17" s="19"/>
      <c r="E17" s="19"/>
      <c r="F17" s="19"/>
      <c r="G17" s="19"/>
    </row>
    <row r="18" spans="1:7" ht="21" x14ac:dyDescent="0.25">
      <c r="A18" s="30"/>
      <c r="B18" s="30"/>
      <c r="C18" s="30"/>
      <c r="D18" s="19"/>
      <c r="E18" s="19"/>
      <c r="F18" s="19"/>
      <c r="G18" s="19"/>
    </row>
    <row r="19" spans="1:7" x14ac:dyDescent="0.15">
      <c r="A19" s="19"/>
      <c r="B19" s="19"/>
      <c r="C19" s="21"/>
      <c r="D19" s="19"/>
      <c r="E19" s="19"/>
      <c r="F19" s="19"/>
      <c r="G19" s="19"/>
    </row>
    <row r="20" spans="1:7" x14ac:dyDescent="0.15">
      <c r="A20" s="33" t="s">
        <v>34</v>
      </c>
      <c r="B20" s="19"/>
      <c r="C20" s="21">
        <v>171395.83</v>
      </c>
      <c r="D20" s="19"/>
      <c r="E20" s="33"/>
      <c r="F20" s="19"/>
      <c r="G20" s="19"/>
    </row>
    <row r="21" spans="1:7" x14ac:dyDescent="0.15">
      <c r="A21" s="33" t="s">
        <v>55</v>
      </c>
      <c r="B21" s="33" t="s">
        <v>52</v>
      </c>
      <c r="C21" s="21">
        <v>-1860</v>
      </c>
      <c r="D21" s="19"/>
      <c r="E21" s="33"/>
      <c r="F21" s="19"/>
      <c r="G21" s="19"/>
    </row>
    <row r="22" spans="1:7" ht="14" thickBot="1" x14ac:dyDescent="0.2">
      <c r="A22" s="33" t="s">
        <v>56</v>
      </c>
      <c r="B22" s="33" t="s">
        <v>51</v>
      </c>
      <c r="C22" s="21">
        <v>-174</v>
      </c>
      <c r="D22" s="19"/>
      <c r="E22" s="33"/>
      <c r="F22" s="19"/>
      <c r="G22" s="19"/>
    </row>
    <row r="23" spans="1:7" ht="14" thickTop="1" x14ac:dyDescent="0.15">
      <c r="A23" s="34" t="s">
        <v>48</v>
      </c>
      <c r="B23" s="19"/>
      <c r="C23" s="31">
        <f>SUM(C20:C22)</f>
        <v>169361.83</v>
      </c>
      <c r="D23" s="19"/>
      <c r="E23" s="19"/>
      <c r="F23" s="19"/>
      <c r="G23" s="19"/>
    </row>
    <row r="24" spans="1:7" x14ac:dyDescent="0.15">
      <c r="A24" s="19"/>
      <c r="B24" s="19"/>
      <c r="C24" s="21"/>
      <c r="D24" s="19"/>
      <c r="E24" s="19"/>
      <c r="F24" s="19"/>
      <c r="G24" s="19"/>
    </row>
    <row r="25" spans="1:7" x14ac:dyDescent="0.15">
      <c r="A25" s="34" t="s">
        <v>49</v>
      </c>
      <c r="B25" s="19"/>
      <c r="C25" s="21">
        <f>C8</f>
        <v>171572.22999999998</v>
      </c>
      <c r="D25" s="19"/>
      <c r="E25" s="19"/>
      <c r="F25" s="19"/>
      <c r="G25" s="19"/>
    </row>
    <row r="26" spans="1:7" x14ac:dyDescent="0.15">
      <c r="A26" s="19"/>
      <c r="B26" s="19"/>
      <c r="C26" s="21"/>
      <c r="D26" s="19"/>
      <c r="E26" s="19"/>
      <c r="F26" s="19"/>
      <c r="G26" s="19"/>
    </row>
    <row r="27" spans="1:7" x14ac:dyDescent="0.15">
      <c r="A27" s="32" t="s">
        <v>30</v>
      </c>
      <c r="B27" s="19"/>
      <c r="C27" s="21">
        <f>C25-C23</f>
        <v>2210.3999999999942</v>
      </c>
      <c r="D27" s="19"/>
      <c r="E27" s="19"/>
      <c r="F27" s="19"/>
      <c r="G27" s="19"/>
    </row>
    <row r="28" spans="1:7" x14ac:dyDescent="0.15">
      <c r="A28" s="19"/>
      <c r="B28" s="19"/>
      <c r="C28" s="19"/>
      <c r="D28" s="19"/>
      <c r="E28" s="19"/>
      <c r="F28" s="19"/>
      <c r="G28" s="19"/>
    </row>
    <row r="29" spans="1:7" x14ac:dyDescent="0.15">
      <c r="A29" s="19"/>
      <c r="B29" s="19"/>
      <c r="C29" s="21"/>
      <c r="D29" s="19"/>
      <c r="E29" s="19"/>
      <c r="F29" s="19"/>
      <c r="G29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to Actual 2025</vt:lpstr>
      <vt:lpstr>Financial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Scarlett Upchurch</dc:creator>
  <cp:lastModifiedBy>Lilly, Jonna</cp:lastModifiedBy>
  <cp:lastPrinted>2026-02-18T23:25:30Z</cp:lastPrinted>
  <dcterms:created xsi:type="dcterms:W3CDTF">2025-03-01T19:56:21Z</dcterms:created>
  <dcterms:modified xsi:type="dcterms:W3CDTF">2026-02-27T02:47:02Z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2024-03-07T00:00:00Z</vt:filetime>
  </property>
  <property fmtid="{D5CDD505-2E9C-101B-9397-08002B2CF9AE}" pid="3" name="Creator">
    <vt:lpwstr>Excel</vt:lpwstr>
  </property>
  <property fmtid="{D5CDD505-2E9C-101B-9397-08002B2CF9AE}" pid="4" name="LastSaved">
    <vt:filetime>2025-03-01T00:00:00Z</vt:filetime>
  </property>
  <property fmtid="{D5CDD505-2E9C-101B-9397-08002B2CF9AE}" pid="5" name="Producer">
    <vt:lpwstr>macOS Version 10.16 (Build 21H1015) Quartz PDFContext</vt:lpwstr>
  </property>
</Properties>
</file>