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747_fixer/Desktop/"/>
    </mc:Choice>
  </mc:AlternateContent>
  <xr:revisionPtr revIDLastSave="0" documentId="8_{F534F5B8-723B-8940-ADE8-F89BB3CFC175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2026 Budget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2" i="1" l="1"/>
  <c r="C48" i="1"/>
  <c r="E29" i="1"/>
  <c r="E51" i="1" l="1"/>
  <c r="E43" i="1"/>
  <c r="E41" i="1"/>
  <c r="E37" i="1"/>
  <c r="E35" i="1"/>
  <c r="E34" i="1"/>
  <c r="E33" i="1"/>
  <c r="E32" i="1"/>
  <c r="E30" i="1"/>
  <c r="E27" i="1"/>
  <c r="E20" i="1"/>
  <c r="E19" i="1"/>
  <c r="E18" i="1"/>
  <c r="E15" i="1"/>
  <c r="E14" i="1"/>
  <c r="E10" i="1"/>
  <c r="E44" i="1" l="1"/>
  <c r="E54" i="1" s="1"/>
  <c r="D44" i="1"/>
  <c r="D7" i="1"/>
  <c r="E46" i="1" l="1"/>
  <c r="D54" i="1"/>
  <c r="D51" i="1"/>
  <c r="D10" i="1"/>
  <c r="D46" i="1" s="1"/>
  <c r="C44" i="1" l="1"/>
  <c r="C54" i="1" l="1"/>
  <c r="C7" i="1"/>
  <c r="C10" i="1" l="1"/>
  <c r="C46" i="1" s="1"/>
  <c r="C52" i="1" l="1"/>
  <c r="C56" i="1" s="1"/>
  <c r="D50" i="1" s="1"/>
  <c r="D52" i="1" s="1"/>
  <c r="D56" i="1" s="1"/>
  <c r="E50" i="1" s="1"/>
  <c r="E52" i="1" s="1"/>
  <c r="E56" i="1" s="1"/>
</calcChain>
</file>

<file path=xl/sharedStrings.xml><?xml version="1.0" encoding="utf-8"?>
<sst xmlns="http://schemas.openxmlformats.org/spreadsheetml/2006/main" count="55" uniqueCount="55">
  <si>
    <t>Chapel Creek Homeowners Association</t>
  </si>
  <si>
    <t>Category</t>
  </si>
  <si>
    <t>INCOME</t>
  </si>
  <si>
    <t>Annual Dues</t>
  </si>
  <si>
    <t>Other</t>
  </si>
  <si>
    <t>EXPENSES</t>
  </si>
  <si>
    <t>Accounting/Reporting Fees</t>
  </si>
  <si>
    <t>Holiday Decorations</t>
  </si>
  <si>
    <t>Insurance</t>
  </si>
  <si>
    <t>Landscaping</t>
  </si>
  <si>
    <t>Bridge Improvements</t>
  </si>
  <si>
    <t>Islands on CC Trail</t>
  </si>
  <si>
    <t>Cul-de-Sacs</t>
  </si>
  <si>
    <t>Lawn Maintenance/Mowing</t>
  </si>
  <si>
    <t>Office Supplies/Admin Exp</t>
  </si>
  <si>
    <t>Property Maintenance</t>
  </si>
  <si>
    <t>Guardshack painting</t>
  </si>
  <si>
    <t>Guardshack pressure washing</t>
  </si>
  <si>
    <t>Guardshack roof repair</t>
  </si>
  <si>
    <t>Entrance Walls</t>
  </si>
  <si>
    <t>Sprinkler System</t>
  </si>
  <si>
    <t>Fountain</t>
  </si>
  <si>
    <t>Light bulbs and miscellaneous</t>
  </si>
  <si>
    <t>Utilities</t>
  </si>
  <si>
    <t>Web Design &amp; Maint</t>
  </si>
  <si>
    <t>Yard Sale</t>
  </si>
  <si>
    <t>Income Less Expenses</t>
  </si>
  <si>
    <t>Total Income/Cash Receipts</t>
  </si>
  <si>
    <t>Total Expenses/Cash Disbursements</t>
  </si>
  <si>
    <t>Annual Maintenance</t>
    <phoneticPr fontId="2" type="noConversion"/>
  </si>
  <si>
    <t>Electrical Repair</t>
    <phoneticPr fontId="2" type="noConversion"/>
  </si>
  <si>
    <t>Cash before Disbursements</t>
  </si>
  <si>
    <t xml:space="preserve">Cash Disbursements </t>
  </si>
  <si>
    <t>Ending Cash</t>
  </si>
  <si>
    <t>Legal Services</t>
  </si>
  <si>
    <t>Dues Overpayment to be Refunded</t>
  </si>
  <si>
    <t>Stop Signs/Slow Signs/Street Signs</t>
  </si>
  <si>
    <t xml:space="preserve">Identified </t>
  </si>
  <si>
    <t>2026 Budget</t>
  </si>
  <si>
    <t xml:space="preserve">CASH BUDGETED </t>
  </si>
  <si>
    <t>Miscellaneous Unspecified</t>
  </si>
  <si>
    <t xml:space="preserve">Unspecified </t>
  </si>
  <si>
    <t>Walkway to Southern Estates</t>
  </si>
  <si>
    <t>2027 Budget</t>
  </si>
  <si>
    <t>2027 Budget (est)</t>
  </si>
  <si>
    <t>Budget 2026-2028</t>
  </si>
  <si>
    <t>2028 Budget (est)</t>
  </si>
  <si>
    <t>2028 Budget</t>
  </si>
  <si>
    <t>Beginning Cash (For 2026, incl '2026 dues rec'd 2025)</t>
  </si>
  <si>
    <t>2025 Expenses Budgeted</t>
  </si>
  <si>
    <t>2026 Allowable Budget without Quorum</t>
  </si>
  <si>
    <t>$2500 to be paid in 26 for 25 holiday lights</t>
  </si>
  <si>
    <t>Guardshack window/door/shutters</t>
  </si>
  <si>
    <t>Annual Meeting (room rental/signage)</t>
  </si>
  <si>
    <t xml:space="preserve"> Dues (For 2026, to be collected)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</si>
</sst>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Book Antiqua"/>
      <family val="1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 (Body)_x0000_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vertical="top"/>
    </xf>
    <xf numFmtId="43" fontId="0" fillId="0" borderId="0" xfId="1" applyFont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164" fontId="0" fillId="0" borderId="5" xfId="1" applyNumberFormat="1" applyFont="1" applyBorder="1" applyAlignment="1">
      <alignment vertical="top"/>
    </xf>
    <xf numFmtId="164" fontId="0" fillId="0" borderId="0" xfId="1" applyNumberFormat="1" applyFont="1" applyAlignment="1">
      <alignment vertical="top"/>
    </xf>
    <xf numFmtId="164" fontId="0" fillId="0" borderId="2" xfId="1" applyNumberFormat="1" applyFont="1" applyFill="1" applyBorder="1" applyAlignment="1">
      <alignment vertical="top"/>
    </xf>
    <xf numFmtId="164" fontId="0" fillId="0" borderId="5" xfId="1" applyNumberFormat="1" applyFont="1" applyFill="1" applyBorder="1" applyAlignment="1">
      <alignment vertical="top"/>
    </xf>
    <xf numFmtId="0" fontId="0" fillId="0" borderId="5" xfId="0" applyBorder="1" applyAlignment="1">
      <alignment vertical="top"/>
    </xf>
    <xf numFmtId="164" fontId="0" fillId="0" borderId="0" xfId="1" applyNumberFormat="1" applyFont="1" applyFill="1" applyAlignment="1">
      <alignment vertical="top"/>
    </xf>
    <xf numFmtId="165" fontId="0" fillId="2" borderId="0" xfId="2" applyNumberFormat="1" applyFont="1" applyFill="1" applyAlignment="1">
      <alignment vertical="top"/>
    </xf>
    <xf numFmtId="164" fontId="0" fillId="0" borderId="1" xfId="1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164" fontId="0" fillId="0" borderId="0" xfId="1" applyNumberFormat="1" applyFont="1" applyAlignment="1">
      <alignment horizontal="left" vertical="top"/>
    </xf>
    <xf numFmtId="164" fontId="1" fillId="0" borderId="5" xfId="1" applyNumberFormat="1" applyFont="1" applyFill="1" applyBorder="1" applyAlignment="1">
      <alignment vertical="top"/>
    </xf>
    <xf numFmtId="0" fontId="0" fillId="0" borderId="9" xfId="0" applyBorder="1" applyAlignment="1">
      <alignment vertical="top"/>
    </xf>
    <xf numFmtId="164" fontId="0" fillId="0" borderId="10" xfId="1" applyNumberFormat="1" applyFont="1" applyBorder="1" applyAlignment="1">
      <alignment vertical="top"/>
    </xf>
    <xf numFmtId="165" fontId="0" fillId="0" borderId="5" xfId="2" applyNumberFormat="1" applyFont="1" applyBorder="1" applyAlignment="1">
      <alignment vertical="top"/>
    </xf>
    <xf numFmtId="164" fontId="6" fillId="0" borderId="5" xfId="1" applyNumberFormat="1" applyFont="1" applyFill="1" applyBorder="1" applyAlignment="1">
      <alignment vertical="top"/>
    </xf>
    <xf numFmtId="0" fontId="7" fillId="0" borderId="6" xfId="0" applyFont="1" applyBorder="1" applyAlignment="1">
      <alignment vertical="top"/>
    </xf>
    <xf numFmtId="164" fontId="1" fillId="0" borderId="2" xfId="1" applyNumberFormat="1" applyFont="1" applyBorder="1" applyAlignment="1">
      <alignment vertical="top"/>
    </xf>
    <xf numFmtId="164" fontId="1" fillId="2" borderId="8" xfId="1" applyNumberFormat="1" applyFont="1" applyFill="1" applyBorder="1" applyAlignment="1">
      <alignment vertical="top"/>
    </xf>
    <xf numFmtId="164" fontId="0" fillId="2" borderId="0" xfId="1" applyNumberFormat="1" applyFont="1" applyFill="1" applyBorder="1" applyAlignment="1">
      <alignment vertical="top"/>
    </xf>
    <xf numFmtId="14" fontId="0" fillId="0" borderId="0" xfId="0" applyNumberFormat="1" applyAlignment="1">
      <alignment vertical="top"/>
    </xf>
    <xf numFmtId="164" fontId="0" fillId="0" borderId="0" xfId="1" applyNumberFormat="1" applyFont="1" applyFill="1" applyBorder="1" applyAlignment="1">
      <alignment vertical="top"/>
    </xf>
    <xf numFmtId="164" fontId="0" fillId="0" borderId="3" xfId="1" applyNumberFormat="1" applyFont="1" applyFill="1" applyBorder="1" applyAlignment="1">
      <alignment vertical="top"/>
    </xf>
    <xf numFmtId="165" fontId="0" fillId="0" borderId="5" xfId="2" applyNumberFormat="1" applyFont="1" applyFill="1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 vertical="top"/>
    </xf>
    <xf numFmtId="43" fontId="0" fillId="5" borderId="0" xfId="1" applyFont="1" applyFill="1" applyAlignment="1">
      <alignment vertical="top"/>
    </xf>
    <xf numFmtId="165" fontId="0" fillId="5" borderId="5" xfId="2" applyNumberFormat="1" applyFont="1" applyFill="1" applyBorder="1" applyAlignment="1">
      <alignment vertical="top"/>
    </xf>
    <xf numFmtId="164" fontId="1" fillId="5" borderId="2" xfId="1" applyNumberFormat="1" applyFont="1" applyFill="1" applyBorder="1" applyAlignment="1">
      <alignment vertical="top"/>
    </xf>
    <xf numFmtId="164" fontId="0" fillId="5" borderId="5" xfId="1" applyNumberFormat="1" applyFont="1" applyFill="1" applyBorder="1" applyAlignment="1">
      <alignment vertical="top"/>
    </xf>
    <xf numFmtId="164" fontId="0" fillId="5" borderId="0" xfId="1" applyNumberFormat="1" applyFont="1" applyFill="1" applyBorder="1" applyAlignment="1">
      <alignment vertical="top"/>
    </xf>
    <xf numFmtId="164" fontId="0" fillId="5" borderId="3" xfId="1" applyNumberFormat="1" applyFont="1" applyFill="1" applyBorder="1" applyAlignment="1">
      <alignment vertical="top"/>
    </xf>
    <xf numFmtId="164" fontId="0" fillId="5" borderId="2" xfId="1" applyNumberFormat="1" applyFont="1" applyFill="1" applyBorder="1" applyAlignment="1">
      <alignment vertical="top"/>
    </xf>
    <xf numFmtId="164" fontId="0" fillId="5" borderId="0" xfId="1" applyNumberFormat="1" applyFont="1" applyFill="1" applyAlignment="1">
      <alignment vertical="top"/>
    </xf>
    <xf numFmtId="164" fontId="9" fillId="5" borderId="5" xfId="1" applyNumberFormat="1" applyFont="1" applyFill="1" applyBorder="1" applyAlignment="1">
      <alignment vertical="top"/>
    </xf>
    <xf numFmtId="0" fontId="0" fillId="5" borderId="0" xfId="0" applyFill="1" applyAlignment="1">
      <alignment vertical="top" wrapText="1"/>
    </xf>
    <xf numFmtId="164" fontId="0" fillId="5" borderId="1" xfId="1" applyNumberFormat="1" applyFont="1" applyFill="1" applyBorder="1" applyAlignment="1">
      <alignment vertical="top"/>
    </xf>
    <xf numFmtId="164" fontId="0" fillId="5" borderId="10" xfId="1" applyNumberFormat="1" applyFont="1" applyFill="1" applyBorder="1" applyAlignment="1">
      <alignment vertical="top"/>
    </xf>
    <xf numFmtId="0" fontId="0" fillId="6" borderId="0" xfId="0" applyFill="1" applyAlignment="1">
      <alignment vertical="top"/>
    </xf>
    <xf numFmtId="164" fontId="0" fillId="6" borderId="0" xfId="1" applyNumberFormat="1" applyFont="1" applyFill="1" applyAlignment="1">
      <alignment vertical="top"/>
    </xf>
    <xf numFmtId="164" fontId="1" fillId="6" borderId="5" xfId="1" applyNumberFormat="1" applyFont="1" applyFill="1" applyBorder="1" applyAlignment="1">
      <alignment vertical="top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164" fontId="0" fillId="5" borderId="0" xfId="1" applyNumberFormat="1" applyFont="1" applyFill="1" applyAlignment="1">
      <alignment horizontal="right" vertical="top"/>
    </xf>
    <xf numFmtId="0" fontId="0" fillId="2" borderId="0" xfId="0" applyFill="1" applyAlignment="1">
      <alignment horizontal="left"/>
    </xf>
    <xf numFmtId="0" fontId="0" fillId="0" borderId="1" xfId="0" applyBorder="1" applyAlignment="1">
      <alignment vertical="top"/>
    </xf>
    <xf numFmtId="0" fontId="8" fillId="0" borderId="6" xfId="0" applyFont="1" applyBorder="1" applyAlignment="1">
      <alignment vertical="top" wrapText="1"/>
    </xf>
    <xf numFmtId="43" fontId="0" fillId="5" borderId="11" xfId="1" applyFont="1" applyFill="1" applyBorder="1" applyAlignment="1">
      <alignment vertical="top"/>
    </xf>
    <xf numFmtId="43" fontId="0" fillId="5" borderId="12" xfId="1" applyFont="1" applyFill="1" applyBorder="1" applyAlignment="1">
      <alignment vertical="top"/>
    </xf>
    <xf numFmtId="9" fontId="0" fillId="5" borderId="12" xfId="1" applyNumberFormat="1" applyFont="1" applyFill="1" applyBorder="1" applyAlignment="1">
      <alignment vertical="top"/>
    </xf>
    <xf numFmtId="43" fontId="0" fillId="5" borderId="13" xfId="1" applyFont="1" applyFill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6" borderId="5" xfId="0" applyFill="1" applyBorder="1" applyAlignment="1">
      <alignment vertical="top"/>
    </xf>
    <xf numFmtId="0" fontId="0" fillId="6" borderId="4" xfId="0" applyFill="1" applyBorder="1" applyAlignment="1">
      <alignment vertical="top"/>
    </xf>
  </cellXfs>
  <cellStyles count="7">
    <cellStyle name="Comma" xfId="1" builtinId="3"/>
    <cellStyle name="Currency" xfId="2" builtinId="4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zoomScale="134" zoomScaleNormal="125" workbookViewId="0">
      <selection activeCell="C29" sqref="C29"/>
    </sheetView>
  </sheetViews>
  <sheetFormatPr baseColWidth="10" defaultColWidth="73.33203125" defaultRowHeight="15"/>
  <cols>
    <col min="1" max="1" width="2.83203125" style="1" customWidth="1"/>
    <col min="2" max="2" width="34.5" style="1" customWidth="1"/>
    <col min="3" max="3" width="15" style="41" customWidth="1"/>
    <col min="4" max="4" width="15" style="1" customWidth="1"/>
    <col min="5" max="5" width="17.1640625" style="1" customWidth="1"/>
    <col min="6" max="16384" width="73.33203125" style="1"/>
  </cols>
  <sheetData>
    <row r="1" spans="1:6">
      <c r="A1" s="1" t="s">
        <v>0</v>
      </c>
    </row>
    <row r="2" spans="1:6">
      <c r="A2" s="1" t="s">
        <v>45</v>
      </c>
      <c r="C2" s="42"/>
      <c r="D2" s="2"/>
    </row>
    <row r="3" spans="1:6">
      <c r="B3" s="34"/>
      <c r="C3" s="42"/>
      <c r="D3" s="2"/>
    </row>
    <row r="5" spans="1:6">
      <c r="A5" s="19" t="s">
        <v>1</v>
      </c>
      <c r="B5" s="20"/>
      <c r="C5" s="21" t="s">
        <v>38</v>
      </c>
      <c r="D5" s="22" t="s">
        <v>44</v>
      </c>
      <c r="E5" s="22" t="s">
        <v>46</v>
      </c>
    </row>
    <row r="6" spans="1:6">
      <c r="A6" s="15" t="s">
        <v>2</v>
      </c>
      <c r="C6" s="43"/>
      <c r="D6" s="4"/>
      <c r="E6" s="4"/>
    </row>
    <row r="7" spans="1:6">
      <c r="A7" s="70" t="s">
        <v>3</v>
      </c>
      <c r="B7" s="71"/>
      <c r="C7" s="44">
        <f>228*200</f>
        <v>45600</v>
      </c>
      <c r="D7" s="28">
        <f>228*200</f>
        <v>45600</v>
      </c>
      <c r="E7" s="28">
        <v>45600</v>
      </c>
    </row>
    <row r="8" spans="1:6">
      <c r="A8" s="70" t="s">
        <v>35</v>
      </c>
      <c r="B8" s="71"/>
      <c r="C8" s="45">
        <v>0</v>
      </c>
      <c r="D8" s="31">
        <v>0</v>
      </c>
      <c r="E8" s="7"/>
    </row>
    <row r="9" spans="1:6">
      <c r="A9" s="11" t="s">
        <v>4</v>
      </c>
      <c r="B9" s="6"/>
      <c r="C9" s="46">
        <v>0</v>
      </c>
      <c r="D9" s="7">
        <v>0</v>
      </c>
      <c r="E9" s="7"/>
    </row>
    <row r="10" spans="1:6">
      <c r="A10" s="16"/>
      <c r="B10" s="3" t="s">
        <v>27</v>
      </c>
      <c r="C10" s="32">
        <f>SUM(C7:C9)</f>
        <v>45600</v>
      </c>
      <c r="D10" s="33">
        <f>SUM(D7:D9)</f>
        <v>45600</v>
      </c>
      <c r="E10" s="33">
        <f>SUM(E7:E9)</f>
        <v>45600</v>
      </c>
    </row>
    <row r="11" spans="1:6">
      <c r="A11" s="16"/>
      <c r="C11" s="47"/>
      <c r="D11" s="35"/>
      <c r="E11" s="12"/>
    </row>
    <row r="12" spans="1:6">
      <c r="A12" s="18" t="s">
        <v>5</v>
      </c>
      <c r="B12" s="5"/>
      <c r="C12" s="48"/>
      <c r="D12" s="36"/>
      <c r="E12" s="36"/>
    </row>
    <row r="13" spans="1:6">
      <c r="A13" s="72" t="s">
        <v>6</v>
      </c>
      <c r="B13" s="73"/>
      <c r="C13" s="44">
        <v>700</v>
      </c>
      <c r="D13" s="37">
        <v>700</v>
      </c>
      <c r="E13" s="37">
        <v>700</v>
      </c>
    </row>
    <row r="14" spans="1:6">
      <c r="A14" s="72" t="s">
        <v>7</v>
      </c>
      <c r="B14" s="73"/>
      <c r="C14" s="46">
        <v>7500</v>
      </c>
      <c r="D14" s="10">
        <v>5000</v>
      </c>
      <c r="E14" s="25">
        <f>D14*1.1</f>
        <v>5500</v>
      </c>
      <c r="F14" s="1" t="s">
        <v>51</v>
      </c>
    </row>
    <row r="15" spans="1:6">
      <c r="A15" s="72" t="s">
        <v>8</v>
      </c>
      <c r="B15" s="73"/>
      <c r="C15" s="49">
        <v>2500</v>
      </c>
      <c r="D15" s="9">
        <v>2700</v>
      </c>
      <c r="E15" s="25">
        <f>D15*1.1</f>
        <v>2970.0000000000005</v>
      </c>
    </row>
    <row r="16" spans="1:6" s="40" customFormat="1">
      <c r="A16" s="72" t="s">
        <v>9</v>
      </c>
      <c r="B16" s="73"/>
      <c r="C16" s="56"/>
      <c r="D16" s="56"/>
      <c r="E16" s="57"/>
    </row>
    <row r="17" spans="1:5">
      <c r="A17" s="11"/>
      <c r="B17" s="6" t="s">
        <v>29</v>
      </c>
      <c r="C17" s="49">
        <v>15250</v>
      </c>
      <c r="D17" s="9">
        <v>15400</v>
      </c>
      <c r="E17" s="25">
        <v>15550</v>
      </c>
    </row>
    <row r="18" spans="1:5" hidden="1">
      <c r="A18" s="11"/>
      <c r="B18" s="6" t="s">
        <v>10</v>
      </c>
      <c r="C18" s="46"/>
      <c r="D18" s="10"/>
      <c r="E18" s="25">
        <f>D18*1.1</f>
        <v>0</v>
      </c>
    </row>
    <row r="19" spans="1:5" hidden="1">
      <c r="A19" s="11"/>
      <c r="B19" s="6" t="s">
        <v>11</v>
      </c>
      <c r="C19" s="46"/>
      <c r="D19" s="10"/>
      <c r="E19" s="25">
        <f>D19*1.1</f>
        <v>0</v>
      </c>
    </row>
    <row r="20" spans="1:5" ht="26" hidden="1" customHeight="1">
      <c r="A20" s="11"/>
      <c r="B20" s="6" t="s">
        <v>12</v>
      </c>
      <c r="C20" s="46"/>
      <c r="D20" s="10"/>
      <c r="E20" s="25">
        <f>D20*1.1</f>
        <v>0</v>
      </c>
    </row>
    <row r="21" spans="1:5">
      <c r="A21" s="11"/>
      <c r="B21" s="6" t="s">
        <v>37</v>
      </c>
      <c r="C21" s="46">
        <v>3000</v>
      </c>
      <c r="D21" s="10">
        <v>3500</v>
      </c>
      <c r="E21" s="25">
        <v>4000</v>
      </c>
    </row>
    <row r="22" spans="1:5">
      <c r="A22" s="11"/>
      <c r="B22" s="6" t="s">
        <v>41</v>
      </c>
      <c r="C22" s="49">
        <v>2000</v>
      </c>
      <c r="D22" s="9">
        <v>2500</v>
      </c>
      <c r="E22" s="25">
        <v>2500</v>
      </c>
    </row>
    <row r="23" spans="1:5">
      <c r="A23" s="72" t="s">
        <v>13</v>
      </c>
      <c r="B23" s="73"/>
      <c r="C23" s="46">
        <v>3000</v>
      </c>
      <c r="D23" s="10">
        <v>3500</v>
      </c>
      <c r="E23" s="25">
        <v>3500</v>
      </c>
    </row>
    <row r="24" spans="1:5">
      <c r="A24" s="72" t="s">
        <v>34</v>
      </c>
      <c r="B24" s="73"/>
      <c r="C24" s="46">
        <v>7500</v>
      </c>
      <c r="D24" s="10">
        <v>7500</v>
      </c>
      <c r="E24" s="25">
        <v>7500</v>
      </c>
    </row>
    <row r="25" spans="1:5">
      <c r="A25" s="72" t="s">
        <v>14</v>
      </c>
      <c r="B25" s="73"/>
      <c r="C25" s="46">
        <v>1200</v>
      </c>
      <c r="D25" s="10">
        <v>1300</v>
      </c>
      <c r="E25" s="25">
        <v>1300</v>
      </c>
    </row>
    <row r="26" spans="1:5" s="55" customFormat="1">
      <c r="A26" s="74" t="s">
        <v>15</v>
      </c>
      <c r="B26" s="75"/>
      <c r="C26" s="56"/>
      <c r="D26" s="56"/>
      <c r="E26" s="57"/>
    </row>
    <row r="27" spans="1:5">
      <c r="A27" s="11"/>
      <c r="B27" s="6" t="s">
        <v>19</v>
      </c>
      <c r="C27" s="51">
        <v>0</v>
      </c>
      <c r="D27" s="10">
        <v>0</v>
      </c>
      <c r="E27" s="25">
        <f>D27*1.1</f>
        <v>0</v>
      </c>
    </row>
    <row r="28" spans="1:5">
      <c r="A28" s="11"/>
      <c r="B28" s="6" t="s">
        <v>30</v>
      </c>
      <c r="C28" s="46">
        <v>6000</v>
      </c>
      <c r="D28" s="29">
        <v>5000</v>
      </c>
      <c r="E28" s="25"/>
    </row>
    <row r="29" spans="1:5">
      <c r="A29" s="11"/>
      <c r="B29" s="6" t="s">
        <v>21</v>
      </c>
      <c r="C29" s="46">
        <v>900</v>
      </c>
      <c r="D29" s="10">
        <v>900</v>
      </c>
      <c r="E29" s="25">
        <f>D29*1.1</f>
        <v>990.00000000000011</v>
      </c>
    </row>
    <row r="30" spans="1:5">
      <c r="A30" s="11"/>
      <c r="B30" s="6" t="s">
        <v>16</v>
      </c>
      <c r="C30" s="46">
        <v>1500</v>
      </c>
      <c r="D30" s="10">
        <v>0</v>
      </c>
      <c r="E30" s="25">
        <f>D30*1.1</f>
        <v>0</v>
      </c>
    </row>
    <row r="31" spans="1:5">
      <c r="A31" s="11"/>
      <c r="B31" s="6" t="s">
        <v>17</v>
      </c>
      <c r="C31" s="46"/>
      <c r="D31" s="10">
        <v>300</v>
      </c>
      <c r="E31" s="25">
        <v>300</v>
      </c>
    </row>
    <row r="32" spans="1:5">
      <c r="A32" s="11"/>
      <c r="B32" s="6" t="s">
        <v>18</v>
      </c>
      <c r="C32" s="46">
        <v>0</v>
      </c>
      <c r="D32" s="10">
        <v>0</v>
      </c>
      <c r="E32" s="25">
        <f t="shared" ref="E32:E41" si="0">D32*1.1</f>
        <v>0</v>
      </c>
    </row>
    <row r="33" spans="1:5">
      <c r="A33" s="11"/>
      <c r="B33" s="6" t="s">
        <v>52</v>
      </c>
      <c r="C33" s="46">
        <v>2700</v>
      </c>
      <c r="D33" s="10">
        <v>0</v>
      </c>
      <c r="E33" s="25">
        <f t="shared" si="0"/>
        <v>0</v>
      </c>
    </row>
    <row r="34" spans="1:5">
      <c r="A34" s="11"/>
      <c r="B34" s="6" t="s">
        <v>22</v>
      </c>
      <c r="C34" s="46">
        <v>500</v>
      </c>
      <c r="D34" s="10">
        <v>550</v>
      </c>
      <c r="E34" s="25">
        <f t="shared" si="0"/>
        <v>605</v>
      </c>
    </row>
    <row r="35" spans="1:5">
      <c r="A35" s="11"/>
      <c r="B35" s="6" t="s">
        <v>36</v>
      </c>
      <c r="C35" s="46"/>
      <c r="D35" s="10">
        <v>0</v>
      </c>
      <c r="E35" s="25">
        <f t="shared" si="0"/>
        <v>0</v>
      </c>
    </row>
    <row r="36" spans="1:5">
      <c r="A36" s="11"/>
      <c r="B36" s="6" t="s">
        <v>42</v>
      </c>
      <c r="C36" s="46">
        <v>500</v>
      </c>
      <c r="D36" s="10"/>
      <c r="E36" s="25">
        <v>500</v>
      </c>
    </row>
    <row r="37" spans="1:5">
      <c r="A37" s="11"/>
      <c r="B37" s="6" t="s">
        <v>20</v>
      </c>
      <c r="C37" s="46">
        <v>0</v>
      </c>
      <c r="D37" s="10">
        <v>0</v>
      </c>
      <c r="E37" s="25">
        <f t="shared" si="0"/>
        <v>0</v>
      </c>
    </row>
    <row r="38" spans="1:5">
      <c r="A38" s="11"/>
      <c r="B38" s="6" t="s">
        <v>53</v>
      </c>
      <c r="C38" s="46">
        <v>125</v>
      </c>
      <c r="D38" s="10">
        <v>75</v>
      </c>
      <c r="E38" s="25">
        <v>75</v>
      </c>
    </row>
    <row r="39" spans="1:5">
      <c r="A39" s="72" t="s">
        <v>23</v>
      </c>
      <c r="B39" s="73"/>
      <c r="C39" s="49">
        <v>2800</v>
      </c>
      <c r="D39" s="10">
        <v>3000</v>
      </c>
      <c r="E39" s="25">
        <v>3200</v>
      </c>
    </row>
    <row r="40" spans="1:5">
      <c r="A40" s="72" t="s">
        <v>24</v>
      </c>
      <c r="B40" s="73"/>
      <c r="C40" s="46">
        <v>375</v>
      </c>
      <c r="D40" s="10">
        <v>450</v>
      </c>
      <c r="E40" s="25">
        <v>525</v>
      </c>
    </row>
    <row r="41" spans="1:5">
      <c r="A41" s="72" t="s">
        <v>25</v>
      </c>
      <c r="B41" s="73"/>
      <c r="C41" s="46">
        <v>0</v>
      </c>
      <c r="D41" s="10">
        <v>0</v>
      </c>
      <c r="E41" s="25">
        <f t="shared" si="0"/>
        <v>0</v>
      </c>
    </row>
    <row r="42" spans="1:5">
      <c r="A42" s="38" t="s">
        <v>40</v>
      </c>
      <c r="B42" s="39"/>
      <c r="C42" s="46">
        <v>1000</v>
      </c>
      <c r="D42" s="10">
        <v>1000</v>
      </c>
      <c r="E42" s="25">
        <v>1000</v>
      </c>
    </row>
    <row r="43" spans="1:5">
      <c r="A43" s="68"/>
      <c r="B43" s="69"/>
      <c r="C43" s="46"/>
      <c r="D43" s="7"/>
      <c r="E43" s="25">
        <f>D43*1.1</f>
        <v>0</v>
      </c>
    </row>
    <row r="44" spans="1:5">
      <c r="A44" s="61" t="s">
        <v>28</v>
      </c>
      <c r="B44" s="3"/>
      <c r="C44" s="13">
        <f>SUM(C13:C43)</f>
        <v>59050</v>
      </c>
      <c r="D44" s="13">
        <f>SUM(D13:D43)</f>
        <v>53375</v>
      </c>
      <c r="E44" s="13">
        <f>SUM(E13:E43)</f>
        <v>50715</v>
      </c>
    </row>
    <row r="45" spans="1:5">
      <c r="B45" s="23"/>
      <c r="C45" s="52"/>
      <c r="D45" s="23"/>
      <c r="E45" s="23"/>
    </row>
    <row r="46" spans="1:5">
      <c r="A46" s="3" t="s">
        <v>26</v>
      </c>
      <c r="B46" s="3"/>
      <c r="C46" s="13">
        <f>C10-C44</f>
        <v>-13450</v>
      </c>
      <c r="D46" s="13">
        <f>D10-D44</f>
        <v>-7775</v>
      </c>
      <c r="E46" s="13">
        <f>E10-E44</f>
        <v>-5115</v>
      </c>
    </row>
    <row r="47" spans="1:5">
      <c r="E47" s="8"/>
    </row>
    <row r="48" spans="1:5">
      <c r="C48" s="60" t="str">
        <f>C5</f>
        <v>2026 Budget</v>
      </c>
      <c r="D48" s="59" t="s">
        <v>43</v>
      </c>
      <c r="E48" s="58" t="s">
        <v>47</v>
      </c>
    </row>
    <row r="49" spans="2:5">
      <c r="B49" s="1" t="s">
        <v>39</v>
      </c>
      <c r="C49" s="50"/>
      <c r="D49" s="8"/>
      <c r="E49" s="8"/>
    </row>
    <row r="50" spans="2:5">
      <c r="B50" s="24" t="s">
        <v>48</v>
      </c>
      <c r="C50" s="50">
        <v>171572.42</v>
      </c>
      <c r="D50" s="8">
        <f>+C56</f>
        <v>142522.42000000001</v>
      </c>
      <c r="E50" s="8">
        <f>+D56</f>
        <v>134747.42000000001</v>
      </c>
    </row>
    <row r="51" spans="2:5">
      <c r="B51" s="1" t="s">
        <v>54</v>
      </c>
      <c r="C51" s="53">
        <v>30000</v>
      </c>
      <c r="D51" s="14">
        <f>+D7</f>
        <v>45600</v>
      </c>
      <c r="E51" s="14">
        <f>+E7</f>
        <v>45600</v>
      </c>
    </row>
    <row r="52" spans="2:5">
      <c r="B52" s="1" t="s">
        <v>31</v>
      </c>
      <c r="C52" s="50">
        <f>SUM(C50:C51)</f>
        <v>201572.42</v>
      </c>
      <c r="D52" s="8">
        <f>SUM(D50:D51)</f>
        <v>188122.42</v>
      </c>
      <c r="E52" s="8">
        <f>SUM(E50:E51)</f>
        <v>180347.42</v>
      </c>
    </row>
    <row r="53" spans="2:5">
      <c r="C53" s="43"/>
      <c r="D53" s="4"/>
      <c r="E53" s="4"/>
    </row>
    <row r="54" spans="2:5">
      <c r="B54" s="1" t="s">
        <v>32</v>
      </c>
      <c r="C54" s="53">
        <f>+C44</f>
        <v>59050</v>
      </c>
      <c r="D54" s="14">
        <f>+D44</f>
        <v>53375</v>
      </c>
      <c r="E54" s="14">
        <f>+E44</f>
        <v>50715</v>
      </c>
    </row>
    <row r="55" spans="2:5">
      <c r="C55" s="43"/>
      <c r="D55" s="4"/>
      <c r="E55" s="4"/>
    </row>
    <row r="56" spans="2:5" ht="16" thickBot="1">
      <c r="B56" s="1" t="s">
        <v>33</v>
      </c>
      <c r="C56" s="54">
        <f>+C52-C54</f>
        <v>142522.42000000001</v>
      </c>
      <c r="D56" s="27">
        <f>+D52-D54</f>
        <v>134747.42000000001</v>
      </c>
      <c r="E56" s="27">
        <f>+E52-E54</f>
        <v>129632.42000000001</v>
      </c>
    </row>
    <row r="57" spans="2:5" ht="16" thickTop="1">
      <c r="C57" s="43"/>
      <c r="D57" s="4"/>
      <c r="E57" s="4"/>
    </row>
    <row r="58" spans="2:5">
      <c r="B58" s="62"/>
      <c r="C58" s="43"/>
      <c r="D58" s="4"/>
      <c r="E58" s="4"/>
    </row>
    <row r="59" spans="2:5">
      <c r="B59" s="17"/>
      <c r="C59" s="64"/>
      <c r="D59" s="4"/>
      <c r="E59" s="4"/>
    </row>
    <row r="60" spans="2:5">
      <c r="B60" s="30" t="s">
        <v>49</v>
      </c>
      <c r="C60" s="65">
        <v>53945</v>
      </c>
      <c r="D60" s="4"/>
      <c r="E60" s="4"/>
    </row>
    <row r="61" spans="2:5">
      <c r="B61" s="16"/>
      <c r="C61" s="66">
        <v>1.1000000000000001</v>
      </c>
      <c r="D61" s="4"/>
      <c r="E61" s="4"/>
    </row>
    <row r="62" spans="2:5" ht="16">
      <c r="B62" s="63" t="s">
        <v>50</v>
      </c>
      <c r="C62" s="65">
        <f>SUM(C60*1.1)</f>
        <v>59339.500000000007</v>
      </c>
      <c r="D62" s="4"/>
      <c r="E62" s="4"/>
    </row>
    <row r="63" spans="2:5">
      <c r="B63" s="26"/>
      <c r="C63" s="67"/>
      <c r="D63" s="4"/>
      <c r="E63" s="4"/>
    </row>
  </sheetData>
  <mergeCells count="14">
    <mergeCell ref="A43:B43"/>
    <mergeCell ref="A7:B7"/>
    <mergeCell ref="A8:B8"/>
    <mergeCell ref="A39:B39"/>
    <mergeCell ref="A40:B40"/>
    <mergeCell ref="A41:B41"/>
    <mergeCell ref="A24:B24"/>
    <mergeCell ref="A23:B23"/>
    <mergeCell ref="A25:B25"/>
    <mergeCell ref="A26:B26"/>
    <mergeCell ref="A13:B13"/>
    <mergeCell ref="A14:B14"/>
    <mergeCell ref="A15:B15"/>
    <mergeCell ref="A16:B16"/>
  </mergeCells>
  <phoneticPr fontId="2" type="noConversion"/>
  <pageMargins left="0.7" right="0.45" top="0.5" bottom="0.5" header="0.3" footer="0.3"/>
  <pageSetup scale="60" fitToWidth="0" orientation="landscape" horizontalDpi="300" verticalDpi="300" r:id="rId1"/>
  <headerFooter>
    <oddFooter>&amp;C&amp;"Helvetica,Regular"&amp;12&amp;K000000DRAFT BUDGET&amp;R&amp;"Calibri,Regular"&amp;K000000&amp;P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Kiefer</dc:creator>
  <cp:lastModifiedBy>Lilly, Jonna</cp:lastModifiedBy>
  <cp:lastPrinted>2026-02-18T23:09:20Z</cp:lastPrinted>
  <dcterms:created xsi:type="dcterms:W3CDTF">2015-01-13T21:29:56Z</dcterms:created>
  <dcterms:modified xsi:type="dcterms:W3CDTF">2026-02-27T02:47:38Z</dcterms:modified>
</cp:coreProperties>
</file>